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00017791\Desktop\"/>
    </mc:Choice>
  </mc:AlternateContent>
  <bookViews>
    <workbookView xWindow="0" yWindow="0" windowWidth="15360" windowHeight="8520"/>
  </bookViews>
  <sheets>
    <sheet name="Sheet1" sheetId="1" r:id="rId1"/>
  </sheets>
  <definedNames>
    <definedName name="assets">Sheet1!$F$12</definedName>
    <definedName name="sales">Sheet1!$B$2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24" i="1"/>
  <c r="J22" i="1"/>
  <c r="J20" i="1"/>
  <c r="J18" i="1"/>
  <c r="B10" i="1"/>
  <c r="J12" i="1" l="1"/>
  <c r="J11" i="1"/>
  <c r="J10" i="1"/>
  <c r="J4" i="1"/>
  <c r="J3" i="1"/>
  <c r="J2" i="1"/>
  <c r="G25" i="1"/>
  <c r="G24" i="1"/>
  <c r="G20" i="1"/>
  <c r="G19" i="1"/>
  <c r="G17" i="1"/>
  <c r="G16" i="1"/>
  <c r="G12" i="1"/>
  <c r="G11" i="1"/>
  <c r="G10" i="1"/>
  <c r="G9" i="1"/>
  <c r="G7" i="1"/>
  <c r="G6" i="1"/>
  <c r="G5" i="1"/>
  <c r="G4" i="1"/>
  <c r="F26" i="1"/>
  <c r="J13" i="1" s="1"/>
  <c r="F20" i="1"/>
  <c r="F21" i="1" s="1"/>
  <c r="G21" i="1" s="1"/>
  <c r="F17" i="1"/>
  <c r="F12" i="1"/>
  <c r="F11" i="1"/>
  <c r="F7" i="1"/>
  <c r="C7" i="1"/>
  <c r="C10" i="1"/>
  <c r="C9" i="1"/>
  <c r="C8" i="1"/>
  <c r="C6" i="1"/>
  <c r="C5" i="1"/>
  <c r="C4" i="1"/>
  <c r="C3" i="1"/>
  <c r="C2" i="1"/>
  <c r="B6" i="1"/>
  <c r="B4" i="1"/>
  <c r="J7" i="1" l="1"/>
  <c r="J6" i="1"/>
  <c r="F28" i="1"/>
  <c r="G28" i="1" s="1"/>
  <c r="G26" i="1"/>
</calcChain>
</file>

<file path=xl/sharedStrings.xml><?xml version="1.0" encoding="utf-8"?>
<sst xmlns="http://schemas.openxmlformats.org/spreadsheetml/2006/main" count="53" uniqueCount="53">
  <si>
    <t>Sales</t>
  </si>
  <si>
    <t>COGS</t>
  </si>
  <si>
    <t>Gross Profit</t>
  </si>
  <si>
    <t xml:space="preserve">     Income Statement</t>
  </si>
  <si>
    <t>Operating Exp</t>
  </si>
  <si>
    <t>Operating Inc</t>
  </si>
  <si>
    <t>Interest</t>
  </si>
  <si>
    <t>Depreciation</t>
  </si>
  <si>
    <t>Taxes</t>
  </si>
  <si>
    <t>Net Income</t>
  </si>
  <si>
    <t xml:space="preserve">     Balance Sheet</t>
  </si>
  <si>
    <t>Assets</t>
  </si>
  <si>
    <t xml:space="preserve">   Current</t>
  </si>
  <si>
    <t xml:space="preserve">      Cash</t>
  </si>
  <si>
    <t xml:space="preserve">      A/R</t>
  </si>
  <si>
    <t xml:space="preserve">      Inventory</t>
  </si>
  <si>
    <t xml:space="preserve">   Total Curr Assets</t>
  </si>
  <si>
    <t xml:space="preserve">   Long-term Assets</t>
  </si>
  <si>
    <t xml:space="preserve">      Equipment</t>
  </si>
  <si>
    <t xml:space="preserve">      Buildings</t>
  </si>
  <si>
    <t xml:space="preserve">   Total Long-term</t>
  </si>
  <si>
    <t>Liabilities</t>
  </si>
  <si>
    <t xml:space="preserve">   Current Liab</t>
  </si>
  <si>
    <t xml:space="preserve">      A/P</t>
  </si>
  <si>
    <t xml:space="preserve">   Long-term Liab</t>
  </si>
  <si>
    <t xml:space="preserve">      Bonds</t>
  </si>
  <si>
    <t xml:space="preserve">   Total Curr Liab</t>
  </si>
  <si>
    <t xml:space="preserve">   Total Long-term L</t>
  </si>
  <si>
    <t>Total Liabilities</t>
  </si>
  <si>
    <t>Total Assets</t>
  </si>
  <si>
    <t>Equity</t>
  </si>
  <si>
    <t xml:space="preserve">   Common Stock</t>
  </si>
  <si>
    <t xml:space="preserve">   Retained Earnings</t>
  </si>
  <si>
    <t>Total Equity</t>
  </si>
  <si>
    <t>Total Liab + Equity</t>
  </si>
  <si>
    <t>Management Ratios</t>
  </si>
  <si>
    <t>current ratio</t>
  </si>
  <si>
    <t>acid test (quick ratio)</t>
  </si>
  <si>
    <t>inventory turnover ratio</t>
  </si>
  <si>
    <t>Liquidity Ratios</t>
  </si>
  <si>
    <t>Debt ratio</t>
  </si>
  <si>
    <t>Leverage ratio</t>
  </si>
  <si>
    <t>Return on Sales ROS</t>
  </si>
  <si>
    <t>Return on Assets ROA</t>
  </si>
  <si>
    <t>Inv Turnover Ratio</t>
  </si>
  <si>
    <t>Return on Equity ROE</t>
  </si>
  <si>
    <t>stock price</t>
  </si>
  <si>
    <t>shares of stock</t>
  </si>
  <si>
    <t>market cap</t>
  </si>
  <si>
    <t>price to book ratio</t>
  </si>
  <si>
    <t>earnings per share EPS</t>
  </si>
  <si>
    <t>Price - earnings P/E</t>
  </si>
  <si>
    <t>times interest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</si>
</sst>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9" fontId="0" fillId="0" borderId="0" xfId="2" applyFont="1"/>
    <xf numFmtId="9" fontId="0" fillId="0" borderId="1" xfId="2" applyFont="1" applyBorder="1"/>
    <xf numFmtId="0" fontId="0" fillId="0" borderId="2" xfId="0" applyBorder="1"/>
    <xf numFmtId="43" fontId="0" fillId="0" borderId="0" xfId="1" applyFont="1"/>
    <xf numFmtId="9" fontId="0" fillId="0" borderId="2" xfId="2" applyFont="1" applyBorder="1"/>
    <xf numFmtId="0" fontId="2" fillId="0" borderId="0" xfId="0" applyFont="1"/>
    <xf numFmtId="44" fontId="0" fillId="0" borderId="0" xfId="3" applyFont="1"/>
    <xf numFmtId="165" fontId="0" fillId="0" borderId="0" xfId="3" applyNumberFormat="1" applyFont="1"/>
    <xf numFmtId="165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20" zoomScaleNormal="120" workbookViewId="0">
      <selection activeCell="J6" sqref="J6"/>
    </sheetView>
  </sheetViews>
  <sheetFormatPr defaultRowHeight="14.4" x14ac:dyDescent="0.3"/>
  <cols>
    <col min="1" max="1" width="14.109375" customWidth="1"/>
    <col min="2" max="2" width="9.5546875" customWidth="1"/>
    <col min="3" max="3" width="8.5546875" customWidth="1"/>
    <col min="4" max="4" width="2.88671875" customWidth="1"/>
    <col min="5" max="5" width="17.33203125" customWidth="1"/>
    <col min="7" max="7" width="8.88671875" style="4"/>
    <col min="8" max="8" width="3.5546875" customWidth="1"/>
    <col min="9" max="9" width="21.109375" customWidth="1"/>
    <col min="10" max="10" width="9.77734375" bestFit="1" customWidth="1"/>
  </cols>
  <sheetData>
    <row r="1" spans="1:10" x14ac:dyDescent="0.3">
      <c r="A1" t="s">
        <v>3</v>
      </c>
      <c r="E1" t="s">
        <v>10</v>
      </c>
      <c r="I1" s="9" t="s">
        <v>39</v>
      </c>
    </row>
    <row r="2" spans="1:10" x14ac:dyDescent="0.3">
      <c r="A2" t="s">
        <v>0</v>
      </c>
      <c r="B2">
        <v>200</v>
      </c>
      <c r="C2" s="4">
        <f>sales/sales</f>
        <v>1</v>
      </c>
      <c r="E2" t="s">
        <v>11</v>
      </c>
      <c r="I2" t="s">
        <v>36</v>
      </c>
      <c r="J2">
        <f>F7/F17</f>
        <v>4</v>
      </c>
    </row>
    <row r="3" spans="1:10" ht="15" thickBot="1" x14ac:dyDescent="0.35">
      <c r="A3" s="1" t="s">
        <v>1</v>
      </c>
      <c r="B3" s="1">
        <v>90</v>
      </c>
      <c r="C3" s="5">
        <f t="shared" ref="C3:C10" si="0">B3/sales</f>
        <v>0.45</v>
      </c>
      <c r="E3" t="s">
        <v>12</v>
      </c>
      <c r="I3" t="s">
        <v>37</v>
      </c>
      <c r="J3">
        <f>(F7-F6)/F17</f>
        <v>1.3</v>
      </c>
    </row>
    <row r="4" spans="1:10" x14ac:dyDescent="0.3">
      <c r="A4" t="s">
        <v>2</v>
      </c>
      <c r="B4">
        <f>B2-B3</f>
        <v>110</v>
      </c>
      <c r="C4" s="4">
        <f t="shared" si="0"/>
        <v>0.55000000000000004</v>
      </c>
      <c r="E4" t="s">
        <v>13</v>
      </c>
      <c r="F4">
        <v>20</v>
      </c>
      <c r="G4" s="4">
        <f>F4/assets</f>
        <v>1.6666666666666666E-2</v>
      </c>
      <c r="I4" t="s">
        <v>38</v>
      </c>
      <c r="J4">
        <f>B3/F6</f>
        <v>0.66666666666666663</v>
      </c>
    </row>
    <row r="5" spans="1:10" ht="15" thickBot="1" x14ac:dyDescent="0.35">
      <c r="A5" s="1" t="s">
        <v>4</v>
      </c>
      <c r="B5" s="1">
        <v>60</v>
      </c>
      <c r="C5" s="5">
        <f t="shared" si="0"/>
        <v>0.3</v>
      </c>
      <c r="E5" t="s">
        <v>14</v>
      </c>
      <c r="F5">
        <v>45</v>
      </c>
      <c r="G5" s="4">
        <f>F5/assets</f>
        <v>3.7499999999999999E-2</v>
      </c>
      <c r="I5" t="s">
        <v>52</v>
      </c>
      <c r="J5">
        <f>B6/B7</f>
        <v>5</v>
      </c>
    </row>
    <row r="6" spans="1:10" ht="15" thickBot="1" x14ac:dyDescent="0.35">
      <c r="A6" s="2" t="s">
        <v>5</v>
      </c>
      <c r="B6">
        <f>B4-B5</f>
        <v>50</v>
      </c>
      <c r="C6" s="4">
        <f t="shared" si="0"/>
        <v>0.25</v>
      </c>
      <c r="E6" s="1" t="s">
        <v>15</v>
      </c>
      <c r="F6" s="1">
        <v>135</v>
      </c>
      <c r="G6" s="5">
        <f>F6/assets</f>
        <v>0.1125</v>
      </c>
      <c r="I6" t="s">
        <v>40</v>
      </c>
      <c r="J6" s="4">
        <f>F21/assets</f>
        <v>0.45833333333333331</v>
      </c>
    </row>
    <row r="7" spans="1:10" x14ac:dyDescent="0.3">
      <c r="A7" s="2" t="s">
        <v>6</v>
      </c>
      <c r="B7">
        <v>10</v>
      </c>
      <c r="C7" s="4">
        <f t="shared" si="0"/>
        <v>0.05</v>
      </c>
      <c r="E7" t="s">
        <v>16</v>
      </c>
      <c r="F7">
        <f>F4+F5+F6</f>
        <v>200</v>
      </c>
      <c r="G7" s="4">
        <f>F7/assets</f>
        <v>0.16666666666666666</v>
      </c>
      <c r="I7" t="s">
        <v>41</v>
      </c>
      <c r="J7">
        <f>assets/F26</f>
        <v>1.8461538461538463</v>
      </c>
    </row>
    <row r="8" spans="1:10" x14ac:dyDescent="0.3">
      <c r="A8" s="2" t="s">
        <v>7</v>
      </c>
      <c r="B8">
        <v>10</v>
      </c>
      <c r="C8" s="4">
        <f t="shared" si="0"/>
        <v>0.05</v>
      </c>
      <c r="E8" t="s">
        <v>17</v>
      </c>
    </row>
    <row r="9" spans="1:10" ht="15" thickBot="1" x14ac:dyDescent="0.35">
      <c r="A9" s="3" t="s">
        <v>8</v>
      </c>
      <c r="B9" s="1">
        <v>10</v>
      </c>
      <c r="C9" s="5">
        <f t="shared" si="0"/>
        <v>0.05</v>
      </c>
      <c r="E9" t="s">
        <v>18</v>
      </c>
      <c r="F9">
        <v>500</v>
      </c>
      <c r="G9" s="4">
        <f>F9/assets</f>
        <v>0.41666666666666669</v>
      </c>
      <c r="I9" s="9" t="s">
        <v>35</v>
      </c>
    </row>
    <row r="10" spans="1:10" ht="15" thickBot="1" x14ac:dyDescent="0.35">
      <c r="A10" s="2" t="s">
        <v>9</v>
      </c>
      <c r="B10">
        <f>B6-B7-B8-B9</f>
        <v>20</v>
      </c>
      <c r="C10" s="4">
        <f t="shared" si="0"/>
        <v>0.1</v>
      </c>
      <c r="E10" s="1" t="s">
        <v>19</v>
      </c>
      <c r="F10" s="1">
        <v>500</v>
      </c>
      <c r="G10" s="5">
        <f>F10/assets</f>
        <v>0.41666666666666669</v>
      </c>
      <c r="I10" t="s">
        <v>42</v>
      </c>
      <c r="J10" s="4">
        <f>B10/sales</f>
        <v>0.1</v>
      </c>
    </row>
    <row r="11" spans="1:10" x14ac:dyDescent="0.3">
      <c r="E11" t="s">
        <v>20</v>
      </c>
      <c r="F11">
        <f>F9+F10</f>
        <v>1000</v>
      </c>
      <c r="G11" s="4">
        <f>F11/assets</f>
        <v>0.83333333333333337</v>
      </c>
      <c r="I11" t="s">
        <v>43</v>
      </c>
      <c r="J11" s="4">
        <f>B10/assets</f>
        <v>1.6666666666666666E-2</v>
      </c>
    </row>
    <row r="12" spans="1:10" x14ac:dyDescent="0.3">
      <c r="E12" t="s">
        <v>29</v>
      </c>
      <c r="F12">
        <f>F7+F11</f>
        <v>1200</v>
      </c>
      <c r="G12" s="4">
        <f>F12/assets</f>
        <v>1</v>
      </c>
      <c r="I12" t="s">
        <v>44</v>
      </c>
      <c r="J12">
        <f>B3/F6</f>
        <v>0.66666666666666663</v>
      </c>
    </row>
    <row r="13" spans="1:10" x14ac:dyDescent="0.3">
      <c r="F13" s="7"/>
      <c r="I13" t="s">
        <v>45</v>
      </c>
      <c r="J13" s="4">
        <f>B10/F26</f>
        <v>3.0769230769230771E-2</v>
      </c>
    </row>
    <row r="14" spans="1:10" x14ac:dyDescent="0.3">
      <c r="E14" t="s">
        <v>21</v>
      </c>
    </row>
    <row r="15" spans="1:10" x14ac:dyDescent="0.3">
      <c r="E15" t="s">
        <v>22</v>
      </c>
    </row>
    <row r="16" spans="1:10" ht="15" thickBot="1" x14ac:dyDescent="0.35">
      <c r="E16" s="1" t="s">
        <v>23</v>
      </c>
      <c r="F16" s="1">
        <v>50</v>
      </c>
      <c r="G16" s="5">
        <f>F16/assets</f>
        <v>4.1666666666666664E-2</v>
      </c>
      <c r="I16" t="s">
        <v>46</v>
      </c>
      <c r="J16" s="11">
        <v>120</v>
      </c>
    </row>
    <row r="17" spans="5:10" x14ac:dyDescent="0.3">
      <c r="E17" t="s">
        <v>26</v>
      </c>
      <c r="F17">
        <f>F16</f>
        <v>50</v>
      </c>
      <c r="G17" s="4">
        <f>F17/assets</f>
        <v>4.1666666666666664E-2</v>
      </c>
      <c r="I17" t="s">
        <v>47</v>
      </c>
      <c r="J17">
        <v>1000</v>
      </c>
    </row>
    <row r="18" spans="5:10" x14ac:dyDescent="0.3">
      <c r="E18" t="s">
        <v>24</v>
      </c>
      <c r="I18" t="s">
        <v>48</v>
      </c>
      <c r="J18" s="12">
        <f>J17*J16</f>
        <v>120000</v>
      </c>
    </row>
    <row r="19" spans="5:10" ht="15" thickBot="1" x14ac:dyDescent="0.35">
      <c r="E19" s="1" t="s">
        <v>25</v>
      </c>
      <c r="F19" s="1">
        <v>500</v>
      </c>
      <c r="G19" s="5">
        <f>F19/assets</f>
        <v>0.41666666666666669</v>
      </c>
    </row>
    <row r="20" spans="5:10" ht="15" thickBot="1" x14ac:dyDescent="0.35">
      <c r="E20" s="6" t="s">
        <v>27</v>
      </c>
      <c r="F20" s="6">
        <f>F19</f>
        <v>500</v>
      </c>
      <c r="G20" s="8">
        <f>F20/assets</f>
        <v>0.41666666666666669</v>
      </c>
      <c r="I20" t="s">
        <v>49</v>
      </c>
      <c r="J20" s="13">
        <f>J18/F26</f>
        <v>184.61538461538461</v>
      </c>
    </row>
    <row r="21" spans="5:10" x14ac:dyDescent="0.3">
      <c r="E21" t="s">
        <v>28</v>
      </c>
      <c r="F21">
        <f>F17+F20</f>
        <v>550</v>
      </c>
      <c r="G21" s="4">
        <f>F21/assets</f>
        <v>0.45833333333333331</v>
      </c>
    </row>
    <row r="22" spans="5:10" x14ac:dyDescent="0.3">
      <c r="I22" t="s">
        <v>50</v>
      </c>
      <c r="J22" s="10">
        <f>B10/J17</f>
        <v>0.02</v>
      </c>
    </row>
    <row r="23" spans="5:10" x14ac:dyDescent="0.3">
      <c r="E23" t="s">
        <v>30</v>
      </c>
      <c r="J23" s="10"/>
    </row>
    <row r="24" spans="5:10" x14ac:dyDescent="0.3">
      <c r="E24" t="s">
        <v>31</v>
      </c>
      <c r="F24">
        <v>150</v>
      </c>
      <c r="G24" s="4">
        <f>F24/assets</f>
        <v>0.125</v>
      </c>
      <c r="I24" t="s">
        <v>51</v>
      </c>
      <c r="J24">
        <f>J16/J22</f>
        <v>6000</v>
      </c>
    </row>
    <row r="25" spans="5:10" ht="15" thickBot="1" x14ac:dyDescent="0.35">
      <c r="E25" s="1" t="s">
        <v>32</v>
      </c>
      <c r="F25" s="1">
        <v>500</v>
      </c>
      <c r="G25" s="5">
        <f>F25/assets</f>
        <v>0.41666666666666669</v>
      </c>
    </row>
    <row r="26" spans="5:10" x14ac:dyDescent="0.3">
      <c r="E26" t="s">
        <v>33</v>
      </c>
      <c r="F26">
        <f>F24+F25</f>
        <v>650</v>
      </c>
      <c r="G26" s="4">
        <f>F26/assets</f>
        <v>0.54166666666666663</v>
      </c>
    </row>
    <row r="28" spans="5:10" x14ac:dyDescent="0.3">
      <c r="E28" t="s">
        <v>34</v>
      </c>
      <c r="F28">
        <f>F21+F26</f>
        <v>1200</v>
      </c>
      <c r="G28" s="4">
        <f>F28/assets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assets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Klinger,William</dc:creator>
  <cp:lastModifiedBy>Klinger,William</cp:lastModifiedBy>
  <dcterms:created xsi:type="dcterms:W3CDTF">2017-09-28T18:26:03Z</dcterms:created>
  <dcterms:modified xsi:type="dcterms:W3CDTF">2017-10-03T19:53:44Z</dcterms:modified>
</cp:coreProperties>
</file>